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inahaecker/JLUbox/Irina Home/writing/2023_mRNA-based transformation/manuscript files/"/>
    </mc:Choice>
  </mc:AlternateContent>
  <xr:revisionPtr revIDLastSave="0" documentId="13_ncr:1_{5B9CF892-B5F2-1044-A083-1EEE3A877AC6}" xr6:coauthVersionLast="47" xr6:coauthVersionMax="47" xr10:uidLastSave="{00000000-0000-0000-0000-000000000000}"/>
  <bookViews>
    <workbookView xWindow="580" yWindow="4000" windowWidth="27240" windowHeight="16440" xr2:uid="{10FA6D5B-E01E-A947-B8B2-98703F144E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  <c r="J2" i="1"/>
  <c r="O2" i="1"/>
  <c r="V2" i="1"/>
  <c r="W2" i="1"/>
  <c r="X2" i="1"/>
  <c r="Y2" i="1"/>
  <c r="Z2" i="1"/>
  <c r="H3" i="1"/>
  <c r="J3" i="1"/>
  <c r="N3" i="1"/>
  <c r="O3" i="1" s="1"/>
  <c r="V3" i="1"/>
  <c r="W3" i="1"/>
  <c r="X3" i="1"/>
  <c r="Y3" i="1"/>
  <c r="Z3" i="1"/>
  <c r="H4" i="1"/>
  <c r="J4" i="1"/>
  <c r="N4" i="1"/>
  <c r="O4" i="1" s="1"/>
  <c r="Z4" i="1"/>
</calcChain>
</file>

<file path=xl/sharedStrings.xml><?xml version="1.0" encoding="utf-8"?>
<sst xmlns="http://schemas.openxmlformats.org/spreadsheetml/2006/main" count="55" uniqueCount="40">
  <si>
    <t>n.a.</t>
  </si>
  <si>
    <t>1 (M), 1-3 (F)</t>
  </si>
  <si>
    <t>39/23</t>
  </si>
  <si>
    <t>1249 (4473) bp</t>
  </si>
  <si>
    <t>AH460 (pSL_loxN_3xP3AmCyn_lox2272)</t>
  </si>
  <si>
    <t>190/250</t>
  </si>
  <si>
    <t>mRNA</t>
  </si>
  <si>
    <t>≥1</t>
  </si>
  <si>
    <t>28/16</t>
  </si>
  <si>
    <t>150/250</t>
  </si>
  <si>
    <t>≥ 1</t>
  </si>
  <si>
    <t>4-12 (F)</t>
  </si>
  <si>
    <t>0/74</t>
  </si>
  <si>
    <t>exp. no.</t>
  </si>
  <si>
    <t>helper template</t>
  </si>
  <si>
    <t>[helper/ construct]  (ng/ul)</t>
  </si>
  <si>
    <t xml:space="preserve"> insert (plasmid) size (bp)</t>
  </si>
  <si>
    <t xml:space="preserve"> no. injected embryos</t>
  </si>
  <si>
    <t>no. larvae hatched</t>
  </si>
  <si>
    <t>hatch rate (%)</t>
  </si>
  <si>
    <t>no. adults</t>
  </si>
  <si>
    <t>adult eclosion rate (%)</t>
  </si>
  <si>
    <t>no.  single/group crossed G0</t>
  </si>
  <si>
    <t>group size</t>
  </si>
  <si>
    <t>no. all G0 families</t>
  </si>
  <si>
    <t>no. fertile G0 families</t>
  </si>
  <si>
    <t>% fertile G0 families</t>
  </si>
  <si>
    <t>no. transgenic G0 families</t>
  </si>
  <si>
    <t>total no. transg. events</t>
  </si>
  <si>
    <t>no. transg. events/ G0 founder</t>
  </si>
  <si>
    <t>total no. G1 screened</t>
  </si>
  <si>
    <t>total no. G1 of transg. fam.</t>
  </si>
  <si>
    <t>no. pos. G1 of transg. fam.</t>
  </si>
  <si>
    <t>% pos. G1 within transg. fam.</t>
  </si>
  <si>
    <t>no. inj. embryos/ transg. line</t>
  </si>
  <si>
    <t>no. G0 adults / transg. line</t>
  </si>
  <si>
    <t>total no. G1 screened / transg. line</t>
  </si>
  <si>
    <t>donor construct</t>
  </si>
  <si>
    <t>recomb. eff. (%)</t>
  </si>
  <si>
    <t>phsp-Cre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</si>
</sst>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rgb="FF222222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2" fontId="1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8EB93-9BDA-6E4D-A0E8-D349C9410EAD}">
  <dimension ref="A1:Z4"/>
  <sheetViews>
    <sheetView tabSelected="1" workbookViewId="0">
      <selection activeCell="C8" sqref="C8"/>
    </sheetView>
  </sheetViews>
  <sheetFormatPr baseColWidth="10" defaultRowHeight="16" x14ac:dyDescent="0.2"/>
  <cols>
    <col min="4" max="4" width="40.1640625" bestFit="1" customWidth="1"/>
    <col min="5" max="5" width="13.5" bestFit="1" customWidth="1"/>
    <col min="11" max="11" width="12.33203125" customWidth="1"/>
    <col min="12" max="12" width="12.83203125" bestFit="1" customWidth="1"/>
    <col min="25" max="25" width="14" customWidth="1"/>
  </cols>
  <sheetData>
    <row r="1" spans="1:26" ht="71" customHeight="1" x14ac:dyDescent="0.2">
      <c r="A1" s="9" t="s">
        <v>13</v>
      </c>
      <c r="B1" s="9" t="s">
        <v>14</v>
      </c>
      <c r="C1" s="9" t="s">
        <v>15</v>
      </c>
      <c r="D1" s="9" t="s">
        <v>37</v>
      </c>
      <c r="E1" s="9" t="s">
        <v>16</v>
      </c>
      <c r="F1" s="9" t="s">
        <v>17</v>
      </c>
      <c r="G1" s="9" t="s">
        <v>18</v>
      </c>
      <c r="H1" s="9" t="s">
        <v>19</v>
      </c>
      <c r="I1" s="9" t="s">
        <v>20</v>
      </c>
      <c r="J1" s="9" t="s">
        <v>21</v>
      </c>
      <c r="K1" s="9" t="s">
        <v>22</v>
      </c>
      <c r="L1" s="9" t="s">
        <v>23</v>
      </c>
      <c r="M1" s="9" t="s">
        <v>24</v>
      </c>
      <c r="N1" s="9" t="s">
        <v>25</v>
      </c>
      <c r="O1" s="9" t="s">
        <v>26</v>
      </c>
      <c r="P1" s="9" t="s">
        <v>27</v>
      </c>
      <c r="Q1" s="9" t="s">
        <v>28</v>
      </c>
      <c r="R1" s="10" t="s">
        <v>29</v>
      </c>
      <c r="S1" s="9" t="s">
        <v>30</v>
      </c>
      <c r="T1" s="9" t="s">
        <v>31</v>
      </c>
      <c r="U1" s="9" t="s">
        <v>32</v>
      </c>
      <c r="V1" s="9" t="s">
        <v>33</v>
      </c>
      <c r="W1" s="9" t="s">
        <v>34</v>
      </c>
      <c r="X1" s="9" t="s">
        <v>35</v>
      </c>
      <c r="Y1" s="9" t="s">
        <v>36</v>
      </c>
      <c r="Z1" s="9" t="s">
        <v>38</v>
      </c>
    </row>
    <row r="2" spans="1:26" x14ac:dyDescent="0.2">
      <c r="A2" s="3">
        <v>1</v>
      </c>
      <c r="B2" s="3" t="s">
        <v>39</v>
      </c>
      <c r="C2" s="3" t="s">
        <v>9</v>
      </c>
      <c r="D2" s="5" t="s">
        <v>4</v>
      </c>
      <c r="E2" s="3" t="s">
        <v>3</v>
      </c>
      <c r="F2" s="3">
        <v>531</v>
      </c>
      <c r="G2" s="3">
        <v>103</v>
      </c>
      <c r="H2" s="1">
        <f>G2/F2*100</f>
        <v>19.397363465160076</v>
      </c>
      <c r="I2" s="3">
        <v>74</v>
      </c>
      <c r="J2" s="11">
        <f>(I2/G2)*100</f>
        <v>71.844660194174764</v>
      </c>
      <c r="K2" s="3" t="s">
        <v>12</v>
      </c>
      <c r="L2" s="4" t="s">
        <v>11</v>
      </c>
      <c r="M2" s="3">
        <v>6</v>
      </c>
      <c r="N2" s="3">
        <v>6</v>
      </c>
      <c r="O2" s="1">
        <f>N2/M2*100</f>
        <v>100</v>
      </c>
      <c r="P2" s="3">
        <v>1</v>
      </c>
      <c r="Q2" s="8" t="s">
        <v>10</v>
      </c>
      <c r="R2" s="7" t="s">
        <v>7</v>
      </c>
      <c r="S2" s="3">
        <v>3545</v>
      </c>
      <c r="T2" s="3">
        <v>126</v>
      </c>
      <c r="U2" s="3">
        <v>27</v>
      </c>
      <c r="V2" s="1">
        <f>U2/S2*100</f>
        <v>0.76163610719322994</v>
      </c>
      <c r="W2" s="6">
        <f>F2/P2</f>
        <v>531</v>
      </c>
      <c r="X2" s="1">
        <f>I2/P2</f>
        <v>74</v>
      </c>
      <c r="Y2" s="6">
        <f>S2/P2</f>
        <v>3545</v>
      </c>
      <c r="Z2" s="1">
        <f>1/I2*100</f>
        <v>1.3513513513513513</v>
      </c>
    </row>
    <row r="3" spans="1:26" x14ac:dyDescent="0.2">
      <c r="A3" s="3">
        <v>2</v>
      </c>
      <c r="B3" s="3" t="s">
        <v>39</v>
      </c>
      <c r="C3" s="3" t="s">
        <v>9</v>
      </c>
      <c r="D3" s="5" t="s">
        <v>4</v>
      </c>
      <c r="E3" s="3" t="s">
        <v>3</v>
      </c>
      <c r="F3" s="3">
        <v>388</v>
      </c>
      <c r="G3" s="3">
        <v>62</v>
      </c>
      <c r="H3" s="1">
        <f>G3/F3*100</f>
        <v>15.979381443298967</v>
      </c>
      <c r="I3" s="3">
        <v>44</v>
      </c>
      <c r="J3" s="11">
        <f>(I3/G3)*100</f>
        <v>70.967741935483872</v>
      </c>
      <c r="K3" s="3" t="s">
        <v>8</v>
      </c>
      <c r="L3" s="4" t="s">
        <v>1</v>
      </c>
      <c r="M3" s="3">
        <v>36</v>
      </c>
      <c r="N3" s="3">
        <f>M3-2</f>
        <v>34</v>
      </c>
      <c r="O3" s="1">
        <f>N3/M3*100</f>
        <v>94.444444444444443</v>
      </c>
      <c r="P3" s="3">
        <v>1</v>
      </c>
      <c r="Q3" s="7" t="s">
        <v>7</v>
      </c>
      <c r="R3" s="7" t="s">
        <v>7</v>
      </c>
      <c r="S3" s="3">
        <v>4834</v>
      </c>
      <c r="T3" s="3">
        <v>187</v>
      </c>
      <c r="U3" s="3">
        <v>77</v>
      </c>
      <c r="V3" s="1">
        <f>U3/S3*100</f>
        <v>1.5928837401737692</v>
      </c>
      <c r="W3" s="6">
        <f>F3/P3</f>
        <v>388</v>
      </c>
      <c r="X3" s="1">
        <f>I3/P3</f>
        <v>44</v>
      </c>
      <c r="Y3" s="6">
        <f>S3/P3</f>
        <v>4834</v>
      </c>
      <c r="Z3" s="1">
        <f>1/I3*100</f>
        <v>2.2727272727272729</v>
      </c>
    </row>
    <row r="4" spans="1:26" x14ac:dyDescent="0.2">
      <c r="A4" s="3">
        <v>3</v>
      </c>
      <c r="B4" s="3" t="s">
        <v>6</v>
      </c>
      <c r="C4" s="3" t="s">
        <v>5</v>
      </c>
      <c r="D4" s="5" t="s">
        <v>4</v>
      </c>
      <c r="E4" s="3" t="s">
        <v>3</v>
      </c>
      <c r="F4" s="3">
        <v>507</v>
      </c>
      <c r="G4" s="3">
        <v>75</v>
      </c>
      <c r="H4" s="1">
        <f>G4/F4*100</f>
        <v>14.792899408284024</v>
      </c>
      <c r="I4" s="3">
        <v>62</v>
      </c>
      <c r="J4" s="11">
        <f>(I4/G4)*100</f>
        <v>82.666666666666671</v>
      </c>
      <c r="K4" s="3" t="s">
        <v>2</v>
      </c>
      <c r="L4" s="4" t="s">
        <v>1</v>
      </c>
      <c r="M4" s="3">
        <v>50</v>
      </c>
      <c r="N4" s="3">
        <f>M4-4</f>
        <v>46</v>
      </c>
      <c r="O4" s="1">
        <f>N4/M4*100</f>
        <v>92</v>
      </c>
      <c r="P4" s="3">
        <v>0</v>
      </c>
      <c r="Q4" s="3">
        <v>0</v>
      </c>
      <c r="R4" s="2" t="s">
        <v>0</v>
      </c>
      <c r="S4" s="3">
        <v>6349</v>
      </c>
      <c r="T4" s="2" t="s">
        <v>0</v>
      </c>
      <c r="U4" s="2" t="s">
        <v>0</v>
      </c>
      <c r="V4" s="2" t="s">
        <v>0</v>
      </c>
      <c r="W4" s="2" t="s">
        <v>0</v>
      </c>
      <c r="X4" s="2" t="s">
        <v>0</v>
      </c>
      <c r="Y4" s="2" t="s">
        <v>0</v>
      </c>
      <c r="Z4" s="1">
        <f>0/I4*100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2023-07-07T14:11:27Z</dcterms:created>
  <dcterms:modified xsi:type="dcterms:W3CDTF">2023-07-14T14:12:32Z</dcterms:modified>
</cp:coreProperties>
</file>